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RESUM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[1]ELÉTRICA!#REF!</definedName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EQT_TB_ESQUADRIA_N°_ESQUADRIA">[2]!TB_ESQUADRIA[N°_ESQUADRIA]</definedName>
    <definedName name="ETQ_Fonte">[2]!TB_Fonte[FONTE]</definedName>
    <definedName name="ETQ_ID_TB_GERAL">[2]!TB_Geral[ID]</definedName>
    <definedName name="ETQ_Resumo_Bitola_Aço">[2]!TB_Resultado_Aço_SETOP[Ø_BITOLA_'[MM']]</definedName>
    <definedName name="ETQ_TB_AGRUPADOR">[2]!TB_Agrupador[AGRUPADOR]</definedName>
    <definedName name="ETQ_TB_AGRUPADOR_ID">[2]!TB_AGRUPADOR_1[ID]</definedName>
    <definedName name="ETQ_TB_ESPECIFICAÇÃO_ID_ESPECIFICAÇÃO">[2]!TB_ESPECIFICAÇÃO[ID_ESPECIFICAÇÃO]</definedName>
    <definedName name="ETQ_TB_ID_Alvenaria">[2]!TB_LEVANTAMENTO_ACABAMENTO33[ID]</definedName>
    <definedName name="ETQ_TB_LEVANTAMENTO_ACABAMENTO_ID">[3]!TB_LEVANTAMENTO_ACABAMENTO[ID]</definedName>
    <definedName name="ETQ_TB_TIPO">[2]!TB_TIPO[TIPO]</definedName>
    <definedName name="ETQ_TB_TIPO_ESQUADRIA">[2]!TB_TIPO_ESQUADRIA[TIPO_ESQ]</definedName>
    <definedName name="ETQ_TB_TIPO_FORMA">[2]!TB_TIPO_FORMA[FORMA ATEX]</definedName>
    <definedName name="ETQ_TB_TIPO_ITEM">[2]!TB_TIPO_ITEM[TIPO_ITEM]</definedName>
    <definedName name="ETQ_TB_UNIDADES">[2]!TB_Unidades[UNIDADE]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[2]!TB_Tipo_Índice_Geral[TIPO_ÍNDICE]</definedName>
    <definedName name="ETQ_Tipo_Instalação_HidroSanitária">[2]!TB_Tipo_Item_Geral[TIPO_ITEM]</definedName>
    <definedName name="ETQ_Tipo_Metodologia">[2]!TB_Tipo_Metologia_Calculo[[#All],[METOLOGIA_CÁLCULO]]</definedName>
    <definedName name="ETQ_Tipo_Peça">[2]!TB_Tipo_Peça[TIPO_PEÇA]</definedName>
    <definedName name="ETQ_Tipo_Vedação">[2]!TB_Tipo_Vedação[TIPO_VEDAÇÃO]</definedName>
    <definedName name="RODATETO">[1]ELÉTRICA!#REF!</definedName>
    <definedName name="RODATETO1">[1]ELÉTRICA!#REF!</definedName>
    <definedName name="SDAD">[1]ELÉTRICA!#REF!</definedName>
    <definedName name="Serviços">[4]Solum!$A$3:$AD$2430</definedName>
    <definedName name="TB_Inclinação">[2]!TB_Fórmula_Inclinação[#Data]</definedName>
    <definedName name="UN">'[5]PLANILHA ORÇAMENTARIA'!#REF!</definedName>
    <definedName name="VERG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21" i="1" l="1"/>
  <c r="D19" i="1"/>
  <c r="B19" i="1"/>
  <c r="A19" i="1"/>
  <c r="D18" i="1"/>
  <c r="B18" i="1"/>
  <c r="A18" i="1"/>
  <c r="D17" i="1"/>
  <c r="B17" i="1"/>
  <c r="A17" i="1"/>
  <c r="D16" i="1"/>
  <c r="B16" i="1"/>
  <c r="A16" i="1"/>
  <c r="D15" i="1"/>
  <c r="B15" i="1"/>
  <c r="A15" i="1"/>
  <c r="D14" i="1"/>
  <c r="B14" i="1"/>
  <c r="A14" i="1"/>
  <c r="D13" i="1"/>
  <c r="B13" i="1"/>
  <c r="A13" i="1"/>
  <c r="D12" i="1"/>
  <c r="B12" i="1"/>
  <c r="A12" i="1"/>
  <c r="D11" i="1"/>
  <c r="B11" i="1"/>
  <c r="A11" i="1"/>
  <c r="D10" i="1"/>
  <c r="D20" i="1" s="1"/>
  <c r="B10" i="1"/>
  <c r="A10" i="1"/>
  <c r="B5" i="1"/>
  <c r="B4" i="1"/>
  <c r="B3" i="1"/>
  <c r="B2" i="1"/>
  <c r="C17" i="1" l="1"/>
  <c r="C14" i="1"/>
  <c r="C11" i="1"/>
  <c r="C18" i="1"/>
  <c r="C15" i="1"/>
  <c r="C12" i="1"/>
  <c r="C19" i="1"/>
  <c r="C16" i="1"/>
  <c r="C13" i="1"/>
  <c r="C10" i="1"/>
  <c r="C20" i="1" l="1"/>
</calcChain>
</file>

<file path=xl/sharedStrings.xml><?xml version="1.0" encoding="utf-8"?>
<sst xmlns="http://schemas.openxmlformats.org/spreadsheetml/2006/main" count="11" uniqueCount="11">
  <si>
    <t>OBRA</t>
  </si>
  <si>
    <t>Município</t>
  </si>
  <si>
    <t>Endereço</t>
  </si>
  <si>
    <t>BDI:</t>
  </si>
  <si>
    <t>Referência:</t>
  </si>
  <si>
    <t>PLANILHA RESUMO</t>
  </si>
  <si>
    <t>ITEM</t>
  </si>
  <si>
    <t>DESCRIÇÃO</t>
  </si>
  <si>
    <t>%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</si>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</sst>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color rgb="FF000000"/>
      <name val="Arial"/>
      <family val="1"/>
    </font>
    <font>
      <i/>
      <sz val="9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4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0" fontId="3" fillId="0" borderId="0" xfId="3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3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0" fontId="3" fillId="0" borderId="0" xfId="3" applyNumberFormat="1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4" xfId="1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right" vertical="center" wrapText="1"/>
    </xf>
    <xf numFmtId="44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ERM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RONOGRAMA"/>
      <sheetName val="CPUs"/>
      <sheetName val="MAPA DE REFERENCIA"/>
      <sheetName val="MAPA DE COTAÇÃO"/>
      <sheetName val="BDI - Aliquota ISSQN - 5,0%"/>
      <sheetName val="ENCARGOS SOCIAIS"/>
    </sheetNames>
    <sheetDataSet>
      <sheetData sheetId="0" refreshError="1"/>
      <sheetData sheetId="1" refreshError="1">
        <row r="1">
          <cell r="B1" t="str">
            <v>REFORMA E AMPLIAÇÃO DO CENTRO ESTADUAL DE REFERÊNCIA EM MÉDIA E ALTA COMPLEXIDADE (CERMAC) E MT- HEMOCENTRO – CUIABÁ/MT</v>
          </cell>
        </row>
        <row r="2">
          <cell r="B2" t="str">
            <v>CUIABÁ - MT</v>
          </cell>
          <cell r="E2">
            <v>0.26729999999999998</v>
          </cell>
          <cell r="G2" t="str">
            <v xml:space="preserve">SINAPI - 08/2020 - SICRO3 - 04/2020
</v>
          </cell>
        </row>
        <row r="3">
          <cell r="B3" t="str">
            <v>RUA ORIENTE TENUTA, 58 - SR. DOS PASSOS, CUIABÁ/ MT</v>
          </cell>
        </row>
        <row r="1005">
          <cell r="A1005" t="str">
            <v>vinte milhões, trezentos e noventa e cinco mil, trezentos e treze reais e cinquenta e dois centavos</v>
          </cell>
        </row>
      </sheetData>
      <sheetData sheetId="2" refreshError="1">
        <row r="10">
          <cell r="A10" t="str">
            <v>1.0</v>
          </cell>
          <cell r="B10" t="str">
            <v>ADMINISTRAÇÃO DE OBRA</v>
          </cell>
          <cell r="C10">
            <v>1578553.2199999997</v>
          </cell>
        </row>
        <row r="11">
          <cell r="A11" t="str">
            <v>2.0</v>
          </cell>
          <cell r="B11" t="str">
            <v>INSTALAÇÕES, SERVIÇOS PRELIMINARES E DEMOLIÇÕES</v>
          </cell>
          <cell r="C11">
            <v>606791.68999999994</v>
          </cell>
        </row>
        <row r="12">
          <cell r="A12" t="str">
            <v>3.0</v>
          </cell>
          <cell r="B12" t="str">
            <v>ARQUITETÔNICO</v>
          </cell>
          <cell r="C12">
            <v>8454155.2399999984</v>
          </cell>
        </row>
        <row r="13">
          <cell r="A13" t="str">
            <v>4.0</v>
          </cell>
          <cell r="B13" t="str">
            <v>ESTRUTURAL</v>
          </cell>
          <cell r="C13">
            <v>4918330.33</v>
          </cell>
        </row>
        <row r="14">
          <cell r="A14" t="str">
            <v>5.0</v>
          </cell>
          <cell r="B14" t="str">
            <v>INSTALAÇÕES ELÉTRICAS E SPDA</v>
          </cell>
          <cell r="C14">
            <v>3481771.6599999997</v>
          </cell>
        </row>
        <row r="15">
          <cell r="A15" t="str">
            <v>6.0</v>
          </cell>
          <cell r="B15" t="str">
            <v>GASES MEDICINAIS</v>
          </cell>
          <cell r="C15">
            <v>118095.27999999997</v>
          </cell>
        </row>
        <row r="16">
          <cell r="A16" t="str">
            <v>7.0</v>
          </cell>
          <cell r="B16" t="str">
            <v>GLP</v>
          </cell>
          <cell r="C16">
            <v>24101.180000000004</v>
          </cell>
        </row>
        <row r="17">
          <cell r="A17" t="str">
            <v>8.0</v>
          </cell>
          <cell r="B17" t="str">
            <v>INSTALAÇÕES DE PREVENÇÃO E COMBATE A INCENDIO</v>
          </cell>
          <cell r="C17">
            <v>202091.66</v>
          </cell>
        </row>
        <row r="18">
          <cell r="A18" t="str">
            <v>9.0</v>
          </cell>
          <cell r="B18" t="str">
            <v>LÓGICA</v>
          </cell>
          <cell r="C18">
            <v>321488.45000000007</v>
          </cell>
        </row>
        <row r="19">
          <cell r="A19" t="str">
            <v>10.0</v>
          </cell>
          <cell r="B19" t="str">
            <v>INSTALAÇÕES HIDRAULICAS, SANITÁRIAS E DRENAGEM</v>
          </cell>
          <cell r="C19">
            <v>689934.80999999994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83"/>
  <sheetViews>
    <sheetView showGridLines="0" tabSelected="1" showWhiteSpace="0" view="pageLayout" zoomScaleNormal="100" workbookViewId="0">
      <selection activeCell="B1" sqref="B1:D1"/>
    </sheetView>
  </sheetViews>
  <sheetFormatPr defaultColWidth="9.140625" defaultRowHeight="12.75" x14ac:dyDescent="0.25"/>
  <cols>
    <col min="1" max="1" width="10.7109375" style="6" customWidth="1"/>
    <col min="2" max="2" width="55.85546875" style="3" customWidth="1"/>
    <col min="3" max="3" width="17.28515625" style="3" customWidth="1"/>
    <col min="4" max="4" width="17.42578125" style="6" customWidth="1"/>
    <col min="5" max="5" width="15.7109375" style="2" bestFit="1" customWidth="1"/>
    <col min="6" max="6" width="10.5703125" style="3" bestFit="1" customWidth="1"/>
    <col min="7" max="16384" width="9.140625" style="3"/>
  </cols>
  <sheetData>
    <row r="1" spans="1:6" ht="42.75" customHeight="1" x14ac:dyDescent="0.25">
      <c r="A1" s="1" t="s">
        <v>0</v>
      </c>
      <c r="B1" s="34" t="str">
        <f>'[5]PLANILHA ORÇAMENTARIA'!B1:H1</f>
        <v>REFORMA E AMPLIAÇÃO DO CENTRO ESTADUAL DE REFERÊNCIA EM MÉDIA E ALTA COMPLEXIDADE (CERMAC) E MT- HEMOCENTRO – CUIABÁ/MT</v>
      </c>
      <c r="C1" s="34"/>
      <c r="D1" s="34"/>
    </row>
    <row r="2" spans="1:6" x14ac:dyDescent="0.25">
      <c r="A2" s="4" t="s">
        <v>1</v>
      </c>
      <c r="B2" s="5" t="str">
        <f>'[5]PLANILHA ORÇAMENTARIA'!B2</f>
        <v>CUIABÁ - MT</v>
      </c>
      <c r="C2" s="5"/>
    </row>
    <row r="3" spans="1:6" x14ac:dyDescent="0.25">
      <c r="A3" s="7" t="s">
        <v>2</v>
      </c>
      <c r="B3" s="8" t="str">
        <f>'[5]PLANILHA ORÇAMENTARIA'!B3</f>
        <v>RUA ORIENTE TENUTA, 58 - SR. DOS PASSOS, CUIABÁ/ MT</v>
      </c>
      <c r="C3" s="8"/>
      <c r="D3" s="9"/>
    </row>
    <row r="4" spans="1:6" x14ac:dyDescent="0.25">
      <c r="A4" s="4" t="s">
        <v>3</v>
      </c>
      <c r="B4" s="10">
        <f>'[5]PLANILHA ORÇAMENTARIA'!E2</f>
        <v>0.26729999999999998</v>
      </c>
      <c r="C4" s="11"/>
      <c r="D4" s="12"/>
    </row>
    <row r="5" spans="1:6" x14ac:dyDescent="0.25">
      <c r="A5" s="4" t="s">
        <v>4</v>
      </c>
      <c r="B5" s="5" t="str">
        <f>'[5]PLANILHA ORÇAMENTARIA'!G2</f>
        <v xml:space="preserve">SINAPI - 08/2020 - SICRO3 - 04/2020
</v>
      </c>
      <c r="C5" s="11"/>
      <c r="D5" s="3"/>
    </row>
    <row r="6" spans="1:6" x14ac:dyDescent="0.25">
      <c r="A6" s="13"/>
      <c r="B6" s="14"/>
      <c r="C6" s="14"/>
      <c r="D6" s="15"/>
    </row>
    <row r="7" spans="1:6" ht="13.5" thickBot="1" x14ac:dyDescent="0.3">
      <c r="A7" s="16"/>
      <c r="B7" s="17"/>
      <c r="C7" s="17"/>
      <c r="D7" s="18"/>
    </row>
    <row r="8" spans="1:6" ht="13.5" thickTop="1" x14ac:dyDescent="0.25">
      <c r="A8" s="35" t="s">
        <v>5</v>
      </c>
      <c r="B8" s="35"/>
      <c r="C8" s="35"/>
      <c r="D8" s="35"/>
    </row>
    <row r="9" spans="1:6" s="6" customFormat="1" x14ac:dyDescent="0.25">
      <c r="A9" s="19" t="s">
        <v>6</v>
      </c>
      <c r="B9" s="19" t="s">
        <v>7</v>
      </c>
      <c r="C9" s="20" t="s">
        <v>8</v>
      </c>
      <c r="D9" s="19" t="s">
        <v>9</v>
      </c>
      <c r="E9" s="21"/>
    </row>
    <row r="10" spans="1:6" x14ac:dyDescent="0.25">
      <c r="A10" s="6" t="str">
        <f>[5]CRONOGRAMA!A10</f>
        <v>1.0</v>
      </c>
      <c r="B10" s="22" t="str">
        <f>[5]CRONOGRAMA!B10</f>
        <v>ADMINISTRAÇÃO DE OBRA</v>
      </c>
      <c r="C10" s="23">
        <f t="shared" ref="C10:C19" si="0">D10/$D$20</f>
        <v>7.7397840364260312E-2</v>
      </c>
      <c r="D10" s="24">
        <f>[5]CRONOGRAMA!C10</f>
        <v>1578553.2199999997</v>
      </c>
      <c r="E10" s="25"/>
      <c r="F10" s="26"/>
    </row>
    <row r="11" spans="1:6" x14ac:dyDescent="0.25">
      <c r="A11" s="6" t="str">
        <f>[5]CRONOGRAMA!A11</f>
        <v>2.0</v>
      </c>
      <c r="B11" s="22" t="str">
        <f>[5]CRONOGRAMA!B11</f>
        <v>INSTALAÇÕES, SERVIÇOS PRELIMINARES E DEMOLIÇÕES</v>
      </c>
      <c r="C11" s="23">
        <f t="shared" si="0"/>
        <v>2.975152548672368E-2</v>
      </c>
      <c r="D11" s="24">
        <f>[5]CRONOGRAMA!C11</f>
        <v>606791.68999999994</v>
      </c>
      <c r="E11" s="25"/>
      <c r="F11" s="26"/>
    </row>
    <row r="12" spans="1:6" x14ac:dyDescent="0.25">
      <c r="A12" s="6" t="str">
        <f>[5]CRONOGRAMA!A12</f>
        <v>3.0</v>
      </c>
      <c r="B12" s="22" t="str">
        <f>[5]CRONOGRAMA!B12</f>
        <v>ARQUITETÔNICO</v>
      </c>
      <c r="C12" s="23">
        <f t="shared" si="0"/>
        <v>0.4145146007051918</v>
      </c>
      <c r="D12" s="24">
        <f>[5]CRONOGRAMA!C12</f>
        <v>8454155.2399999984</v>
      </c>
      <c r="E12" s="25"/>
      <c r="F12" s="26"/>
    </row>
    <row r="13" spans="1:6" x14ac:dyDescent="0.25">
      <c r="A13" s="6" t="str">
        <f>[5]CRONOGRAMA!A13</f>
        <v>4.0</v>
      </c>
      <c r="B13" s="22" t="str">
        <f>[5]CRONOGRAMA!B13</f>
        <v>ESTRUTURAL</v>
      </c>
      <c r="C13" s="23">
        <f t="shared" si="0"/>
        <v>0.24115002327260135</v>
      </c>
      <c r="D13" s="24">
        <f>[5]CRONOGRAMA!C13</f>
        <v>4918330.33</v>
      </c>
      <c r="E13" s="25"/>
      <c r="F13" s="26"/>
    </row>
    <row r="14" spans="1:6" x14ac:dyDescent="0.25">
      <c r="A14" s="6" t="str">
        <f>[5]CRONOGRAMA!A14</f>
        <v>5.0</v>
      </c>
      <c r="B14" s="22" t="str">
        <f>[5]CRONOGRAMA!B14</f>
        <v>INSTALAÇÕES ELÉTRICAS E SPDA</v>
      </c>
      <c r="C14" s="23">
        <f t="shared" si="0"/>
        <v>0.17071429946814567</v>
      </c>
      <c r="D14" s="24">
        <f>[5]CRONOGRAMA!C14</f>
        <v>3481771.6599999997</v>
      </c>
      <c r="E14" s="25"/>
      <c r="F14" s="26"/>
    </row>
    <row r="15" spans="1:6" x14ac:dyDescent="0.25">
      <c r="A15" s="6" t="str">
        <f>[5]CRONOGRAMA!A15</f>
        <v>6.0</v>
      </c>
      <c r="B15" s="22" t="str">
        <f>[5]CRONOGRAMA!B15</f>
        <v>GASES MEDICINAIS</v>
      </c>
      <c r="C15" s="23">
        <f t="shared" si="0"/>
        <v>5.790314519273935E-3</v>
      </c>
      <c r="D15" s="24">
        <f>[5]CRONOGRAMA!C15</f>
        <v>118095.27999999997</v>
      </c>
      <c r="E15" s="25"/>
      <c r="F15" s="26"/>
    </row>
    <row r="16" spans="1:6" x14ac:dyDescent="0.25">
      <c r="A16" s="6" t="str">
        <f>[5]CRONOGRAMA!A16</f>
        <v>7.0</v>
      </c>
      <c r="B16" s="22" t="str">
        <f>[5]CRONOGRAMA!B16</f>
        <v>GLP</v>
      </c>
      <c r="C16" s="23">
        <f t="shared" si="0"/>
        <v>1.1817018638309222E-3</v>
      </c>
      <c r="D16" s="24">
        <f>[5]CRONOGRAMA!C16</f>
        <v>24101.180000000004</v>
      </c>
      <c r="E16" s="25"/>
      <c r="F16" s="26"/>
    </row>
    <row r="17" spans="1:6" x14ac:dyDescent="0.25">
      <c r="A17" s="6" t="str">
        <f>[5]CRONOGRAMA!A17</f>
        <v>8.0</v>
      </c>
      <c r="B17" s="22" t="str">
        <f>[5]CRONOGRAMA!B17</f>
        <v>INSTALAÇÕES DE PREVENÇÃO E COMBATE A INCENDIO</v>
      </c>
      <c r="C17" s="23">
        <f t="shared" si="0"/>
        <v>9.9087302483399156E-3</v>
      </c>
      <c r="D17" s="24">
        <f>[5]CRONOGRAMA!C17</f>
        <v>202091.66</v>
      </c>
      <c r="E17" s="25"/>
      <c r="F17" s="26"/>
    </row>
    <row r="18" spans="1:6" x14ac:dyDescent="0.25">
      <c r="A18" s="6" t="str">
        <f>[5]CRONOGRAMA!A18</f>
        <v>9.0</v>
      </c>
      <c r="B18" s="22" t="str">
        <f>[5]CRONOGRAMA!B18</f>
        <v>LÓGICA</v>
      </c>
      <c r="C18" s="23">
        <f t="shared" si="0"/>
        <v>1.5762858937409467E-2</v>
      </c>
      <c r="D18" s="24">
        <f>[5]CRONOGRAMA!C18</f>
        <v>321488.45000000007</v>
      </c>
      <c r="E18" s="25"/>
      <c r="F18" s="26"/>
    </row>
    <row r="19" spans="1:6" ht="13.5" thickBot="1" x14ac:dyDescent="0.3">
      <c r="A19" s="6" t="str">
        <f>[5]CRONOGRAMA!A19</f>
        <v>10.0</v>
      </c>
      <c r="B19" s="22" t="str">
        <f>[5]CRONOGRAMA!B19</f>
        <v>INSTALAÇÕES HIDRAULICAS, SANITÁRIAS E DRENAGEM</v>
      </c>
      <c r="C19" s="23">
        <f t="shared" si="0"/>
        <v>3.3828105134223019E-2</v>
      </c>
      <c r="D19" s="24">
        <f>[5]CRONOGRAMA!C19</f>
        <v>689934.80999999994</v>
      </c>
      <c r="E19" s="25"/>
      <c r="F19" s="26"/>
    </row>
    <row r="20" spans="1:6" ht="13.5" thickTop="1" x14ac:dyDescent="0.25">
      <c r="A20" s="27"/>
      <c r="B20" s="28" t="s">
        <v>10</v>
      </c>
      <c r="C20" s="29">
        <f>SUM(C10:C19)</f>
        <v>1</v>
      </c>
      <c r="D20" s="30">
        <f>SUM(D10:D19)</f>
        <v>20395313.519999996</v>
      </c>
      <c r="E20" s="31"/>
      <c r="F20" s="26"/>
    </row>
    <row r="21" spans="1:6" x14ac:dyDescent="0.25">
      <c r="A21" s="36" t="str">
        <f>'[5]PLANILHA ORÇAMENTARIA'!A1005:H1005</f>
        <v>vinte milhões, trezentos e noventa e cinco mil, trezentos e treze reais e cinquenta e dois centavos</v>
      </c>
      <c r="B21" s="36"/>
      <c r="C21" s="36"/>
      <c r="D21" s="36"/>
      <c r="E21" s="31"/>
      <c r="F21" s="26"/>
    </row>
    <row r="22" spans="1:6" x14ac:dyDescent="0.25">
      <c r="A22" s="4"/>
      <c r="B22" s="5"/>
      <c r="C22" s="5"/>
      <c r="D22" s="15"/>
    </row>
    <row r="23" spans="1:6" x14ac:dyDescent="0.25">
      <c r="A23" s="4"/>
      <c r="B23" s="5"/>
      <c r="C23" s="5"/>
      <c r="D23" s="15"/>
    </row>
    <row r="24" spans="1:6" x14ac:dyDescent="0.25">
      <c r="A24" s="4"/>
      <c r="B24" s="5"/>
      <c r="C24" s="5"/>
      <c r="D24" s="15"/>
    </row>
    <row r="25" spans="1:6" x14ac:dyDescent="0.25">
      <c r="A25" s="4"/>
      <c r="B25" s="5"/>
      <c r="C25" s="5"/>
      <c r="D25" s="15"/>
    </row>
    <row r="27" spans="1:6" x14ac:dyDescent="0.25">
      <c r="A27" s="3"/>
      <c r="D27" s="3"/>
    </row>
    <row r="28" spans="1:6" x14ac:dyDescent="0.25">
      <c r="A28" s="3"/>
      <c r="D28" s="3"/>
      <c r="E28" s="3"/>
    </row>
    <row r="37" spans="1:5" x14ac:dyDescent="0.25">
      <c r="A37" s="3"/>
      <c r="D37" s="3"/>
      <c r="E37" s="3"/>
    </row>
    <row r="38" spans="1:5" x14ac:dyDescent="0.25">
      <c r="A38" s="3"/>
      <c r="D38" s="3"/>
      <c r="E38" s="3"/>
    </row>
    <row r="53" spans="1:5" x14ac:dyDescent="0.25">
      <c r="A53" s="3"/>
      <c r="D53" s="3"/>
      <c r="E53" s="3"/>
    </row>
    <row r="54" spans="1:5" x14ac:dyDescent="0.25">
      <c r="A54" s="3"/>
      <c r="D54" s="3"/>
      <c r="E54" s="3"/>
    </row>
    <row r="73" spans="1:5" x14ac:dyDescent="0.25">
      <c r="A73" s="3"/>
      <c r="C73" s="32"/>
      <c r="D73" s="32"/>
      <c r="E73" s="3"/>
    </row>
    <row r="74" spans="1:5" x14ac:dyDescent="0.25">
      <c r="A74" s="3"/>
      <c r="C74" s="32"/>
      <c r="D74" s="32"/>
      <c r="E74" s="3"/>
    </row>
    <row r="75" spans="1:5" x14ac:dyDescent="0.25">
      <c r="A75" s="3"/>
      <c r="C75" s="32"/>
      <c r="D75" s="32"/>
      <c r="E75" s="3"/>
    </row>
    <row r="76" spans="1:5" x14ac:dyDescent="0.25">
      <c r="A76" s="3"/>
      <c r="C76" s="32"/>
      <c r="D76" s="33"/>
      <c r="E76" s="3"/>
    </row>
    <row r="77" spans="1:5" x14ac:dyDescent="0.25">
      <c r="A77" s="3"/>
      <c r="C77" s="32"/>
      <c r="D77" s="33"/>
      <c r="E77" s="3"/>
    </row>
    <row r="78" spans="1:5" x14ac:dyDescent="0.25">
      <c r="A78" s="3"/>
      <c r="C78" s="32"/>
      <c r="D78" s="33"/>
      <c r="E78" s="3"/>
    </row>
    <row r="79" spans="1:5" x14ac:dyDescent="0.25">
      <c r="A79" s="3"/>
      <c r="C79" s="32"/>
      <c r="D79" s="33"/>
      <c r="E79" s="3"/>
    </row>
    <row r="80" spans="1:5" x14ac:dyDescent="0.25">
      <c r="A80" s="3"/>
      <c r="C80" s="32"/>
      <c r="D80" s="33"/>
      <c r="E80" s="3"/>
    </row>
    <row r="81" spans="1:5" x14ac:dyDescent="0.25">
      <c r="A81" s="3"/>
      <c r="C81" s="32"/>
      <c r="D81" s="33"/>
      <c r="E81" s="3"/>
    </row>
    <row r="82" spans="1:5" x14ac:dyDescent="0.25">
      <c r="A82" s="3"/>
      <c r="C82" s="32"/>
      <c r="D82" s="33"/>
      <c r="E82" s="3"/>
    </row>
    <row r="83" spans="1:5" x14ac:dyDescent="0.25">
      <c r="A83" s="3"/>
      <c r="C83" s="32"/>
      <c r="D83" s="33"/>
      <c r="E83" s="3"/>
    </row>
  </sheetData>
  <mergeCells count="3">
    <mergeCell ref="B1:D1"/>
    <mergeCell ref="A8:D8"/>
    <mergeCell ref="A21:D21"/>
  </mergeCells>
  <conditionalFormatting sqref="A8:D10 C12:C15 C17 A20:D21 A11:B19 D11:D19">
    <cfRule type="expression" dxfId="3" priority="4">
      <formula>EVEN(ROW())=ROW()</formula>
    </cfRule>
  </conditionalFormatting>
  <conditionalFormatting sqref="C11">
    <cfRule type="expression" dxfId="2" priority="3">
      <formula>EVEN(ROW())=ROW()</formula>
    </cfRule>
  </conditionalFormatting>
  <conditionalFormatting sqref="C16 C19">
    <cfRule type="expression" dxfId="1" priority="2">
      <formula>EVEN(ROW())=ROW()</formula>
    </cfRule>
  </conditionalFormatting>
  <conditionalFormatting sqref="C18">
    <cfRule type="expression" dxfId="0" priority="1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0" orientation="portrait" r:id="rId1"/>
  <headerFooter>
    <oddFooter>&amp;RPLANILHA RESUMO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Jose Luiz da Silva Rodrigues Malta</cp:lastModifiedBy>
  <dcterms:created xsi:type="dcterms:W3CDTF">2020-11-19T14:53:49Z</dcterms:created>
  <dcterms:modified xsi:type="dcterms:W3CDTF">2020-11-25T18:16:35Z</dcterms:modified>
</cp:coreProperties>
</file>